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68\Výzvy_program 013310\Výzva_10_CIL_3\"/>
    </mc:Choice>
  </mc:AlternateContent>
  <xr:revisionPtr revIDLastSave="0" documentId="13_ncr:1_{2BCDE732-67EA-431F-9DB1-BB7CDC84188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dikativní rozpočet" sheetId="1" r:id="rId1"/>
    <sheet name="Vysvětlivky" sheetId="2" r:id="rId2"/>
  </sheets>
  <externalReferences>
    <externalReference r:id="rId3"/>
  </externalReferences>
  <definedNames>
    <definedName name="Progr">[1]List3!$A$26:$A$29</definedName>
    <definedName name="Rok_fin">[1]List3!$I$2:$I$7</definedName>
    <definedName name="Stav_real">[1]List3!$B$30:$B$34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" l="1"/>
  <c r="L15" i="1"/>
  <c r="H3" i="1" l="1"/>
  <c r="G3" i="1"/>
  <c r="G31" i="1" l="1"/>
  <c r="H31" i="1"/>
  <c r="O17" i="1"/>
  <c r="N17" i="1"/>
  <c r="N11" i="1" l="1"/>
  <c r="O11" i="1"/>
  <c r="H5" i="1"/>
  <c r="G5" i="1"/>
  <c r="J13" i="1" l="1"/>
  <c r="K13" i="1" s="1"/>
  <c r="J16" i="1"/>
  <c r="L16" i="1" s="1"/>
  <c r="J14" i="1"/>
  <c r="P14" i="1" s="1"/>
  <c r="Q13" i="1" l="1"/>
  <c r="M13" i="1"/>
  <c r="P13" i="1"/>
  <c r="L13" i="1"/>
  <c r="P16" i="1"/>
  <c r="K16" i="1"/>
  <c r="L14" i="1"/>
  <c r="K14" i="1"/>
  <c r="Q16" i="1" l="1"/>
  <c r="M16" i="1"/>
  <c r="M14" i="1"/>
  <c r="Q14" i="1"/>
  <c r="H6" i="1" l="1"/>
  <c r="G6" i="1"/>
  <c r="P17" i="1" l="1"/>
  <c r="L17" i="1" l="1"/>
  <c r="J17" i="1"/>
  <c r="C23" i="1" l="1"/>
  <c r="E23" i="1" s="1"/>
  <c r="E31" i="1" s="1"/>
  <c r="L11" i="1" s="1"/>
  <c r="M17" i="1"/>
  <c r="Q17" i="1"/>
  <c r="K17" i="1"/>
  <c r="C31" i="1" l="1"/>
  <c r="J11" i="1" s="1"/>
  <c r="P11" i="1" s="1"/>
  <c r="P12" i="1" s="1"/>
  <c r="I23" i="1"/>
  <c r="I31" i="1" s="1"/>
  <c r="D23" i="1"/>
  <c r="D31" i="1" s="1"/>
  <c r="K11" i="1" s="1"/>
  <c r="Q11" i="1" s="1"/>
  <c r="Q12" i="1" s="1"/>
  <c r="J23" i="1" l="1"/>
  <c r="F23" i="1"/>
  <c r="F31" i="1" s="1"/>
  <c r="M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Kučerová Jana, Ing. (MPSV)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Kučerová Jana, Ing. (MPSV):</t>
        </r>
        <r>
          <rPr>
            <sz val="9"/>
            <color indexed="81"/>
            <rFont val="Tahoma"/>
            <family val="2"/>
            <charset val="238"/>
          </rPr>
          <t xml:space="preserve">
záporná hodnota =podlimit
Kladná hodnota znamená neuznatelný výdaj</t>
        </r>
      </text>
    </comment>
  </commentList>
</comments>
</file>

<file path=xl/sharedStrings.xml><?xml version="1.0" encoding="utf-8"?>
<sst xmlns="http://schemas.openxmlformats.org/spreadsheetml/2006/main" count="113" uniqueCount="92">
  <si>
    <t>Přehled výdajů</t>
  </si>
  <si>
    <t>Celkové náklady akce (CNA)</t>
  </si>
  <si>
    <t>Dotace</t>
  </si>
  <si>
    <t>Vlastní zdroje</t>
  </si>
  <si>
    <t>Parametry</t>
  </si>
  <si>
    <t>Jednotka</t>
  </si>
  <si>
    <t>Limit bez DPH</t>
  </si>
  <si>
    <t>Počet jednotek</t>
  </si>
  <si>
    <t>Uznatelné bez DPH</t>
  </si>
  <si>
    <t>*Celkové náklady akce</t>
  </si>
  <si>
    <t>počet</t>
  </si>
  <si>
    <t>Celkem</t>
  </si>
  <si>
    <t>Obestavěný prostor - stavba-nová výstavba</t>
  </si>
  <si>
    <t>Celková užitná plocha budovy - stavba-rekonstrukce</t>
  </si>
  <si>
    <t>Položka</t>
  </si>
  <si>
    <t>Rozhodná částka vč. DPH</t>
  </si>
  <si>
    <t>Neuznatelné bez DPH</t>
  </si>
  <si>
    <t>Náklady vč. DPH</t>
  </si>
  <si>
    <t>Rozhodná částka bez DPH</t>
  </si>
  <si>
    <t>Neunatelné bez DPH</t>
  </si>
  <si>
    <t>Neuznatelné vč.DPH</t>
  </si>
  <si>
    <t>Podíl nákladů přípravy a zabezpečení akce</t>
  </si>
  <si>
    <t>BOZP</t>
  </si>
  <si>
    <t>Připojení k síti ČEZ; EON</t>
  </si>
  <si>
    <t>Uznatelné vč. DPH</t>
  </si>
  <si>
    <t>Rozhodná částka  vč.DPH</t>
  </si>
  <si>
    <t>Neuznatelné výdaje vč. DPH</t>
  </si>
  <si>
    <t>Investiční záměr</t>
  </si>
  <si>
    <t>Projektová dokumentace</t>
  </si>
  <si>
    <t>Autorský dozor</t>
  </si>
  <si>
    <t>Technický dozor investora</t>
  </si>
  <si>
    <t>Administrace Vveřejné zakázky</t>
  </si>
  <si>
    <t>A3</t>
  </si>
  <si>
    <t>A4</t>
  </si>
  <si>
    <t>A5</t>
  </si>
  <si>
    <t>A6</t>
  </si>
  <si>
    <t>A7</t>
  </si>
  <si>
    <t>Rozhodná částka 100 %</t>
  </si>
  <si>
    <t>Dotace 75 %</t>
  </si>
  <si>
    <t>Vlastní zdroje 25 %</t>
  </si>
  <si>
    <t>A13</t>
  </si>
  <si>
    <t>A14</t>
  </si>
  <si>
    <t>A15</t>
  </si>
  <si>
    <t>A16</t>
  </si>
  <si>
    <t>A17</t>
  </si>
  <si>
    <t>A31</t>
  </si>
  <si>
    <t>A32</t>
  </si>
  <si>
    <t>A33</t>
  </si>
  <si>
    <t>A34</t>
  </si>
  <si>
    <t>Administrace Veřejné zakázky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</si>
  <si>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</si>
  <si>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</si>
  <si>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Neuznatelné výdaje jsou definovány v Dokumentaci programu 013 310, v kapitole 8.2.2.</t>
  </si>
  <si>
    <t>A8</t>
  </si>
  <si>
    <t>Neuznatelné výdaje přesahujíci limity</t>
  </si>
  <si>
    <t>Neuznatelné výdaje - jiné důvody</t>
  </si>
  <si>
    <t>Součet veškerých nákladů projektu složených z rozhodné částky a neuznatelných výdajů.</t>
  </si>
  <si>
    <t>Vlastní zdroje 25 % se počítají z rozhodné částky.</t>
  </si>
  <si>
    <r>
      <t>Náklady na novou výstavbu - limit obestavěného prostoru maximálně 5 800 Kč/m</t>
    </r>
    <r>
      <rPr>
        <vertAlign val="superscript"/>
        <sz val="10"/>
        <color theme="1"/>
        <rFont val="Arial "/>
        <charset val="238"/>
      </rPr>
      <t>3</t>
    </r>
    <r>
      <rPr>
        <sz val="10"/>
        <color theme="1"/>
        <rFont val="Arial "/>
        <charset val="238"/>
      </rPr>
      <t>. Limit nákladů na obestavěný prostor zahrnuje náklady pouze na stavební část, nikoli vybavení, inženýrské sítě, venkovní komunikace, terénní a sadové úpravy, oplocení. Uvažována je konstrukční výška 4 m.</t>
    </r>
  </si>
  <si>
    <r>
      <t>Náklady na rekonstrukci budovy – limit celkové užitné plochy budovy maximálně 
23 200 Kč/m</t>
    </r>
    <r>
      <rPr>
        <vertAlign val="superscript"/>
        <sz val="10"/>
        <color theme="1"/>
        <rFont val="Arial "/>
        <charset val="238"/>
      </rPr>
      <t>2.</t>
    </r>
  </si>
  <si>
    <t>Výdaje bez DPH</t>
  </si>
  <si>
    <t>Výdaje vč.DPH</t>
  </si>
  <si>
    <t>Skutečné náklady bez DPH</t>
  </si>
  <si>
    <t>Skutečné náklady  v č.DPH</t>
  </si>
  <si>
    <t>Celkové náklady akce (CNA)*</t>
  </si>
  <si>
    <t>Rozhodná částka*</t>
  </si>
  <si>
    <t>Neuznatelné výdaje přesahující limit parametrů*</t>
  </si>
  <si>
    <t>Neuznatelné výdaje - jiný důvod (viz. vysvětlivky)*</t>
  </si>
  <si>
    <t>* Při vyplňování částek se řiďte prosím pokyny v listu "Vysvětlivky"</t>
  </si>
  <si>
    <r>
      <t>Činnosti bezprostředně související s akcí (např. projektová dokumentace, investiční záměr atd.), zahájené před podáním žádosti o dotaci,u kterých byla smlouva k plnění podepsána před termínem</t>
    </r>
    <r>
      <rPr>
        <sz val="10"/>
        <color rgb="FFFF0000"/>
        <rFont val="Arial "/>
        <charset val="238"/>
      </rPr>
      <t xml:space="preserve"> </t>
    </r>
    <r>
      <rPr>
        <sz val="10"/>
        <rFont val="Arial "/>
        <charset val="238"/>
      </rPr>
      <t xml:space="preserve">o uznatelných výdajích stanoveným ve výzvě. </t>
    </r>
  </si>
  <si>
    <r>
      <t xml:space="preserve">Podíl nákladů přípravy a zabezpečení akce, které zahrnují i náklady přípravy a zabezpečení akce vynaložené před podáním Žádosti, </t>
    </r>
    <r>
      <rPr>
        <u/>
        <sz val="10"/>
        <color theme="1"/>
        <rFont val="Arial "/>
        <charset val="238"/>
      </rPr>
      <t>nesmí přesáhnout 10% z celkových výdajů akce</t>
    </r>
    <r>
      <rPr>
        <sz val="10"/>
        <color theme="1"/>
        <rFont val="Arial "/>
        <charset val="238"/>
      </rPr>
      <t xml:space="preserve"> . Do podílu se započítávají výdaje na technický dozor investora, autorský dozor, BOZP a všechny stupně projektové dokumentace, vyjma dokumentace skutečného provedení, která je součástí smlouvy o dílo na realizaci akce, dále výdaje na zajištění administrace veřejné zakázky, inženýrskou činnost, poplatky za připojení k distribuci.                                                                                                                                                                              Do uznatelných nákladů lze započítat činnosti bezprostředně související s akcí, které byly zahájeny před podáním žádosti o poskytnutí dotace, uznatelnost výdajů je konkrétně stanovená výzvou.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Arial "/>
        <charset val="238"/>
      </rPr>
      <t xml:space="preserve">                     Do uznatelných výdajů nespadají náklady na činnosti bezprostředně související s akcí (např. projektová dokumentace, investiční záměr atd.), u kterých byla smlouva k plnění podepsána před termínem o uznatelnosti výdajů  stanoveným výzvou. Ty je potřeba uvádět v buňce A7.</t>
    </r>
  </si>
  <si>
    <t>Technologie evakuačního výtahu</t>
  </si>
  <si>
    <t>Obestavěný prostor - stavba - nová výstavba</t>
  </si>
  <si>
    <t>A11</t>
  </si>
  <si>
    <t>Inženýrska činnost</t>
  </si>
  <si>
    <t xml:space="preserve">Inženýrska činnost </t>
  </si>
  <si>
    <t>A27</t>
  </si>
  <si>
    <t>A30</t>
  </si>
  <si>
    <t>A29</t>
  </si>
  <si>
    <t>A28</t>
  </si>
  <si>
    <t>Název akce:</t>
  </si>
  <si>
    <t>Náklady na technologii evakuačního výtahu – limit maximálně 3, 500 mil. Kč/1 výtah</t>
  </si>
  <si>
    <t>Dotace 75 % se počítá z rozhodné částky. Maximální výše dotace je 3 000 000,00 Kč.</t>
  </si>
  <si>
    <t>DPH - do jednotlivých sloupců uznatelné vč. DPH a skutečnost vč. DPH zadejte příslušnou výši DPH dle skutečnosti</t>
  </si>
  <si>
    <t>Rozhodná částka odpovídá součtu všech rozhodných částek (buňky M21+F35).</t>
  </si>
  <si>
    <t>Celkové náklady akce v případě nové výstavby nebo rekonstrukce - zahrnují náklady na stavbu, vybavení, inženýrské sítě, terénní úpravy, sadové úpravy, oplocení, náklady na přípravu a zabezpečení akce, jedná se o veškeré výdaje na akci obsahujíci součet rozhodné částky a neuznatelných výdajů.</t>
  </si>
  <si>
    <t>Vybavení společné koupelny</t>
  </si>
  <si>
    <t>Vybavení pro zaměstnance</t>
  </si>
  <si>
    <t>----</t>
  </si>
  <si>
    <t>---</t>
  </si>
  <si>
    <t>Náklady na realizaci vybavení společné koupelny</t>
  </si>
  <si>
    <t>Náklady na vybavení pro zaměstnance – limit maximálně 7 tis. Kč /1 zaměstnance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</si>
</sst>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Arial "/>
      <charset val="238"/>
    </font>
    <font>
      <sz val="10"/>
      <name val="Arial "/>
      <charset val="238"/>
    </font>
    <font>
      <sz val="10"/>
      <color rgb="FFFF0000"/>
      <name val="Arial "/>
      <charset val="238"/>
    </font>
    <font>
      <vertAlign val="superscript"/>
      <sz val="10"/>
      <color theme="1"/>
      <name val="Arial "/>
      <charset val="238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Arial 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A3A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4" fontId="2" fillId="8" borderId="4" xfId="0" applyNumberFormat="1" applyFon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0" xfId="0" applyFont="1"/>
    <xf numFmtId="0" fontId="9" fillId="9" borderId="4" xfId="0" applyFont="1" applyFill="1" applyBorder="1" applyAlignment="1" applyProtection="1">
      <alignment horizontal="left" vertical="center"/>
      <protection locked="0"/>
    </xf>
    <xf numFmtId="0" fontId="8" fillId="9" borderId="4" xfId="0" applyFont="1" applyFill="1" applyBorder="1" applyAlignment="1" applyProtection="1">
      <alignment horizontal="left" vertical="center"/>
      <protection locked="0"/>
    </xf>
    <xf numFmtId="0" fontId="8" fillId="11" borderId="4" xfId="0" applyFont="1" applyFill="1" applyBorder="1" applyAlignment="1" applyProtection="1">
      <alignment horizontal="left" vertical="center"/>
      <protection locked="0"/>
    </xf>
    <xf numFmtId="9" fontId="2" fillId="4" borderId="1" xfId="0" applyNumberFormat="1" applyFont="1" applyFill="1" applyBorder="1" applyAlignment="1" applyProtection="1">
      <alignment horizontal="left"/>
      <protection locked="0"/>
    </xf>
    <xf numFmtId="9" fontId="2" fillId="5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4" fontId="0" fillId="0" borderId="15" xfId="0" applyNumberFormat="1" applyFont="1" applyBorder="1" applyProtection="1">
      <protection locked="0"/>
    </xf>
    <xf numFmtId="9" fontId="0" fillId="6" borderId="1" xfId="0" applyNumberFormat="1" applyFont="1" applyFill="1" applyBorder="1" applyAlignment="1" applyProtection="1">
      <alignment horizontal="left"/>
      <protection locked="0"/>
    </xf>
    <xf numFmtId="4" fontId="0" fillId="0" borderId="15" xfId="0" applyNumberFormat="1" applyFont="1" applyBorder="1"/>
    <xf numFmtId="4" fontId="0" fillId="0" borderId="17" xfId="0" applyNumberFormat="1" applyFont="1" applyFill="1" applyBorder="1"/>
    <xf numFmtId="0" fontId="0" fillId="0" borderId="4" xfId="0" applyFont="1" applyBorder="1" applyAlignment="1" applyProtection="1">
      <alignment horizontal="right" wrapText="1"/>
      <protection locked="0"/>
    </xf>
    <xf numFmtId="4" fontId="0" fillId="0" borderId="4" xfId="0" applyNumberFormat="1" applyFont="1" applyBorder="1" applyProtection="1">
      <protection locked="0"/>
    </xf>
    <xf numFmtId="4" fontId="0" fillId="0" borderId="4" xfId="0" applyNumberFormat="1" applyFont="1" applyBorder="1" applyAlignment="1" applyProtection="1">
      <alignment horizontal="right" wrapText="1"/>
      <protection locked="0"/>
    </xf>
    <xf numFmtId="4" fontId="0" fillId="4" borderId="4" xfId="0" applyNumberFormat="1" applyFont="1" applyFill="1" applyBorder="1" applyProtection="1">
      <protection locked="0"/>
    </xf>
    <xf numFmtId="0" fontId="0" fillId="0" borderId="5" xfId="0" applyFont="1" applyBorder="1" applyProtection="1">
      <protection locked="0"/>
    </xf>
    <xf numFmtId="3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4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3" fontId="0" fillId="0" borderId="0" xfId="0" applyNumberFormat="1" applyFont="1" applyProtection="1">
      <protection locked="0"/>
    </xf>
    <xf numFmtId="4" fontId="0" fillId="0" borderId="0" xfId="0" applyNumberFormat="1" applyFont="1" applyProtection="1"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center" vertical="center" wrapText="1"/>
      <protection locked="0"/>
    </xf>
    <xf numFmtId="10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4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8" borderId="13" xfId="0" applyFont="1" applyFill="1" applyBorder="1" applyAlignment="1" applyProtection="1">
      <alignment horizontal="center" vertical="center" wrapText="1"/>
      <protection locked="0"/>
    </xf>
    <xf numFmtId="0" fontId="2" fillId="8" borderId="14" xfId="0" applyFont="1" applyFill="1" applyBorder="1" applyAlignment="1" applyProtection="1">
      <alignment horizontal="center" vertical="center" wrapText="1"/>
      <protection locked="0"/>
    </xf>
    <xf numFmtId="4" fontId="2" fillId="8" borderId="16" xfId="0" applyNumberFormat="1" applyFont="1" applyFill="1" applyBorder="1" applyProtection="1">
      <protection locked="0"/>
    </xf>
    <xf numFmtId="4" fontId="0" fillId="0" borderId="16" xfId="0" applyNumberFormat="1" applyFont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Protection="1">
      <protection locked="0"/>
    </xf>
    <xf numFmtId="3" fontId="0" fillId="3" borderId="36" xfId="0" applyNumberFormat="1" applyFont="1" applyFill="1" applyBorder="1" applyProtection="1">
      <protection locked="0"/>
    </xf>
    <xf numFmtId="4" fontId="0" fillId="3" borderId="36" xfId="0" applyNumberFormat="1" applyFont="1" applyFill="1" applyBorder="1" applyProtection="1">
      <protection locked="0"/>
    </xf>
    <xf numFmtId="4" fontId="0" fillId="3" borderId="18" xfId="0" applyNumberFormat="1" applyFont="1" applyFill="1" applyBorder="1" applyProtection="1">
      <protection locked="0"/>
    </xf>
    <xf numFmtId="4" fontId="0" fillId="3" borderId="19" xfId="0" applyNumberFormat="1" applyFont="1" applyFill="1" applyBorder="1" applyProtection="1">
      <protection locked="0"/>
    </xf>
    <xf numFmtId="0" fontId="1" fillId="7" borderId="13" xfId="0" applyFont="1" applyFill="1" applyBorder="1" applyAlignment="1" applyProtection="1">
      <alignment horizontal="center" vertical="center" wrapText="1"/>
      <protection locked="0"/>
    </xf>
    <xf numFmtId="4" fontId="0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8" xfId="0" applyNumberFormat="1" applyFont="1" applyFill="1" applyBorder="1" applyAlignment="1" applyProtection="1">
      <alignment horizontal="right" vertical="center"/>
      <protection locked="0"/>
    </xf>
    <xf numFmtId="4" fontId="1" fillId="3" borderId="18" xfId="0" applyNumberFormat="1" applyFont="1" applyFill="1" applyBorder="1" applyAlignment="1" applyProtection="1">
      <alignment vertical="center"/>
      <protection locked="0"/>
    </xf>
    <xf numFmtId="4" fontId="1" fillId="3" borderId="19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" fillId="2" borderId="11" xfId="0" applyFont="1" applyFill="1" applyBorder="1" applyAlignment="1" applyProtection="1">
      <alignment horizontal="center"/>
      <protection locked="0"/>
    </xf>
    <xf numFmtId="0" fontId="1" fillId="7" borderId="14" xfId="0" applyFont="1" applyFill="1" applyBorder="1" applyAlignment="1" applyProtection="1">
      <alignment horizontal="center" vertical="center" wrapText="1"/>
      <protection locked="0"/>
    </xf>
    <xf numFmtId="0" fontId="1" fillId="3" borderId="34" xfId="0" applyFont="1" applyFill="1" applyBorder="1" applyAlignment="1" applyProtection="1">
      <alignment wrapText="1"/>
      <protection locked="0"/>
    </xf>
    <xf numFmtId="0" fontId="1" fillId="3" borderId="29" xfId="0" applyFont="1" applyFill="1" applyBorder="1" applyAlignment="1" applyProtection="1">
      <alignment wrapText="1"/>
      <protection locked="0"/>
    </xf>
    <xf numFmtId="0" fontId="1" fillId="3" borderId="35" xfId="0" applyFont="1" applyFill="1" applyBorder="1" applyAlignment="1" applyProtection="1">
      <alignment wrapText="1"/>
      <protection locked="0"/>
    </xf>
    <xf numFmtId="0" fontId="1" fillId="2" borderId="37" xfId="0" applyFont="1" applyFill="1" applyBorder="1" applyAlignment="1" applyProtection="1">
      <alignment horizontal="center"/>
      <protection locked="0"/>
    </xf>
    <xf numFmtId="4" fontId="0" fillId="0" borderId="27" xfId="0" applyNumberFormat="1" applyFont="1" applyBorder="1" applyProtection="1">
      <protection locked="0"/>
    </xf>
    <xf numFmtId="4" fontId="0" fillId="0" borderId="27" xfId="0" applyNumberFormat="1" applyFont="1" applyBorder="1"/>
    <xf numFmtId="4" fontId="0" fillId="0" borderId="38" xfId="0" applyNumberFormat="1" applyFont="1" applyFill="1" applyBorder="1"/>
    <xf numFmtId="0" fontId="8" fillId="9" borderId="4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protection locked="0"/>
    </xf>
    <xf numFmtId="0" fontId="3" fillId="0" borderId="0" xfId="0" applyFont="1" applyFill="1" applyBorder="1" applyAlignment="1"/>
    <xf numFmtId="0" fontId="0" fillId="0" borderId="0" xfId="0" applyBorder="1"/>
    <xf numFmtId="0" fontId="15" fillId="0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Protection="1">
      <protection locked="0"/>
    </xf>
    <xf numFmtId="4" fontId="1" fillId="0" borderId="0" xfId="0" applyNumberFormat="1" applyFont="1" applyBorder="1" applyAlignment="1" applyProtection="1">
      <alignment vertical="center" wrapText="1"/>
      <protection locked="0"/>
    </xf>
    <xf numFmtId="0" fontId="8" fillId="12" borderId="4" xfId="0" applyFont="1" applyFill="1" applyBorder="1" applyAlignment="1">
      <alignment vertical="center"/>
    </xf>
    <xf numFmtId="0" fontId="8" fillId="12" borderId="4" xfId="0" applyFont="1" applyFill="1" applyBorder="1" applyAlignment="1" applyProtection="1">
      <alignment vertical="center" wrapText="1"/>
      <protection locked="0"/>
    </xf>
    <xf numFmtId="3" fontId="0" fillId="0" borderId="5" xfId="0" applyNumberFormat="1" applyFont="1" applyBorder="1" applyAlignment="1" applyProtection="1">
      <alignment horizontal="right" wrapText="1"/>
      <protection locked="0"/>
    </xf>
    <xf numFmtId="0" fontId="8" fillId="9" borderId="4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/>
    </xf>
    <xf numFmtId="0" fontId="8" fillId="10" borderId="4" xfId="0" applyFont="1" applyFill="1" applyBorder="1" applyAlignment="1" applyProtection="1">
      <alignment horizontal="left" vertical="center" wrapText="1"/>
      <protection locked="0"/>
    </xf>
    <xf numFmtId="0" fontId="8" fillId="11" borderId="4" xfId="0" applyFont="1" applyFill="1" applyBorder="1" applyAlignment="1">
      <alignment vertical="center"/>
    </xf>
    <xf numFmtId="0" fontId="1" fillId="0" borderId="2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3" borderId="34" xfId="0" applyFont="1" applyFill="1" applyBorder="1" applyAlignment="1" applyProtection="1">
      <alignment horizontal="right" vertical="center" wrapText="1"/>
      <protection locked="0"/>
    </xf>
    <xf numFmtId="0" fontId="1" fillId="3" borderId="35" xfId="0" applyFont="1" applyFill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" fontId="0" fillId="7" borderId="21" xfId="0" applyNumberFormat="1" applyFont="1" applyFill="1" applyBorder="1" applyAlignment="1" applyProtection="1">
      <alignment horizontal="center" vertical="center"/>
      <protection locked="0"/>
    </xf>
    <xf numFmtId="4" fontId="0" fillId="7" borderId="26" xfId="0" applyNumberFormat="1" applyFont="1" applyFill="1" applyBorder="1" applyAlignment="1" applyProtection="1">
      <alignment horizontal="center" vertical="center"/>
      <protection locked="0"/>
    </xf>
    <xf numFmtId="4" fontId="0" fillId="7" borderId="25" xfId="0" applyNumberFormat="1" applyFont="1" applyFill="1" applyBorder="1" applyAlignment="1" applyProtection="1">
      <alignment horizontal="center" vertical="center"/>
      <protection locked="0"/>
    </xf>
    <xf numFmtId="4" fontId="0" fillId="7" borderId="6" xfId="0" applyNumberFormat="1" applyFont="1" applyFill="1" applyBorder="1" applyAlignment="1" applyProtection="1">
      <alignment horizontal="center" vertical="center"/>
      <protection locked="0"/>
    </xf>
    <xf numFmtId="4" fontId="0" fillId="7" borderId="8" xfId="0" applyNumberFormat="1" applyFont="1" applyFill="1" applyBorder="1" applyAlignment="1" applyProtection="1">
      <alignment horizontal="center" vertical="center"/>
      <protection locked="0"/>
    </xf>
    <xf numFmtId="4" fontId="0" fillId="7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6" borderId="15" xfId="0" applyFont="1" applyFill="1" applyBorder="1" applyAlignment="1" applyProtection="1">
      <alignment horizontal="left"/>
      <protection locked="0"/>
    </xf>
    <xf numFmtId="0" fontId="0" fillId="6" borderId="4" xfId="0" applyFont="1" applyFill="1" applyBorder="1" applyAlignment="1" applyProtection="1">
      <alignment horizontal="left"/>
      <protection locked="0"/>
    </xf>
    <xf numFmtId="0" fontId="0" fillId="0" borderId="33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4" fontId="1" fillId="2" borderId="11" xfId="0" applyNumberFormat="1" applyFont="1" applyFill="1" applyBorder="1" applyAlignment="1" applyProtection="1">
      <alignment horizontal="left"/>
      <protection locked="0"/>
    </xf>
    <xf numFmtId="4" fontId="1" fillId="2" borderId="13" xfId="0" applyNumberFormat="1" applyFont="1" applyFill="1" applyBorder="1" applyAlignment="1" applyProtection="1">
      <alignment horizontal="left"/>
      <protection locked="0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0" fontId="2" fillId="13" borderId="17" xfId="0" applyFont="1" applyFill="1" applyBorder="1" applyAlignment="1" applyProtection="1">
      <alignment horizontal="left"/>
      <protection locked="0"/>
    </xf>
    <xf numFmtId="0" fontId="2" fillId="13" borderId="18" xfId="0" applyFont="1" applyFill="1" applyBorder="1" applyAlignment="1" applyProtection="1">
      <alignment horizontal="left"/>
      <protection locked="0"/>
    </xf>
    <xf numFmtId="0" fontId="2" fillId="13" borderId="28" xfId="0" applyFont="1" applyFill="1" applyBorder="1" applyAlignment="1" applyProtection="1">
      <alignment horizontal="left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0" fillId="0" borderId="33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" fillId="7" borderId="15" xfId="0" applyFont="1" applyFill="1" applyBorder="1" applyAlignment="1" applyProtection="1">
      <alignment horizontal="left"/>
      <protection locked="0"/>
    </xf>
    <xf numFmtId="0" fontId="2" fillId="7" borderId="4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0" fillId="4" borderId="6" xfId="0" applyNumberFormat="1" applyFont="1" applyFill="1" applyBorder="1" applyAlignment="1" applyProtection="1">
      <alignment horizontal="center" vertical="center"/>
      <protection locked="0"/>
    </xf>
    <xf numFmtId="4" fontId="0" fillId="4" borderId="8" xfId="0" applyNumberFormat="1" applyFont="1" applyFill="1" applyBorder="1" applyAlignment="1" applyProtection="1">
      <alignment horizontal="center" vertical="center"/>
      <protection locked="0"/>
    </xf>
    <xf numFmtId="4" fontId="0" fillId="4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49" fontId="8" fillId="12" borderId="4" xfId="0" applyNumberFormat="1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left" vertical="center"/>
    </xf>
    <xf numFmtId="0" fontId="8" fillId="11" borderId="4" xfId="0" applyFont="1" applyFill="1" applyBorder="1" applyAlignment="1">
      <alignment horizontal="left" vertical="center" wrapText="1"/>
    </xf>
    <xf numFmtId="0" fontId="8" fillId="11" borderId="4" xfId="0" applyFont="1" applyFill="1" applyBorder="1" applyAlignment="1">
      <alignment horizontal="left" vertical="center"/>
    </xf>
    <xf numFmtId="0" fontId="0" fillId="11" borderId="4" xfId="0" applyFont="1" applyFill="1" applyBorder="1" applyAlignment="1">
      <alignment horizontal="left" vertical="center"/>
    </xf>
    <xf numFmtId="0" fontId="16" fillId="11" borderId="4" xfId="0" applyFont="1" applyFill="1" applyBorder="1" applyAlignment="1">
      <alignment horizontal="left" vertical="center"/>
    </xf>
    <xf numFmtId="0" fontId="8" fillId="10" borderId="4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left" vertical="center" wrapText="1"/>
    </xf>
    <xf numFmtId="3" fontId="0" fillId="0" borderId="4" xfId="0" quotePrefix="1" applyNumberFormat="1" applyFont="1" applyBorder="1" applyProtection="1">
      <protection locked="0"/>
    </xf>
    <xf numFmtId="4" fontId="0" fillId="0" borderId="4" xfId="0" quotePrefix="1" applyNumberFormat="1" applyFont="1" applyBorder="1" applyProtection="1">
      <protection locked="0"/>
    </xf>
    <xf numFmtId="4" fontId="2" fillId="8" borderId="4" xfId="0" quotePrefix="1" applyNumberFormat="1" applyFont="1" applyFill="1" applyBorder="1" applyProtection="1">
      <protection locked="0"/>
    </xf>
    <xf numFmtId="4" fontId="2" fillId="8" borderId="16" xfId="0" quotePrefix="1" applyNumberFormat="1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A3A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dislav.jerabek\Desktop\P&#345;&#237;loha_6_Indikativn&#237;%20rozpo&#269;et_V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ivní rozpočet"/>
      <sheetName val="Přehled nákladů EDS"/>
      <sheetName val="Sheet1"/>
      <sheetName val="List3"/>
    </sheetNames>
    <sheetDataSet>
      <sheetData sheetId="0"/>
      <sheetData sheetId="1"/>
      <sheetData sheetId="2"/>
      <sheetData sheetId="3">
        <row r="2">
          <cell r="I2" t="str">
            <v>Rok financování:</v>
          </cell>
        </row>
        <row r="3">
          <cell r="I3">
            <v>2017</v>
          </cell>
        </row>
        <row r="4">
          <cell r="I4">
            <v>2018</v>
          </cell>
        </row>
        <row r="5">
          <cell r="I5">
            <v>2019</v>
          </cell>
        </row>
        <row r="6">
          <cell r="I6">
            <v>2020</v>
          </cell>
        </row>
        <row r="7">
          <cell r="I7">
            <v>2021</v>
          </cell>
        </row>
        <row r="26">
          <cell r="A26" t="str">
            <v>Program, podprogram:</v>
          </cell>
        </row>
        <row r="27">
          <cell r="A27" t="str">
            <v>013D31100</v>
          </cell>
        </row>
        <row r="28">
          <cell r="A28" t="str">
            <v>013D31200</v>
          </cell>
        </row>
        <row r="29">
          <cell r="A29" t="str">
            <v>013D31300</v>
          </cell>
        </row>
        <row r="30">
          <cell r="B30" t="str">
            <v xml:space="preserve"> Výběr stavu realizace akce:</v>
          </cell>
        </row>
        <row r="31">
          <cell r="B31" t="str">
            <v>ŽÁDOST O DOTACI</v>
          </cell>
        </row>
        <row r="32">
          <cell r="B32" t="str">
            <v>REGISTRACE AKCE</v>
          </cell>
        </row>
        <row r="33">
          <cell r="B33" t="str">
            <v>ROZHODNUTÍ O POSKYTNUTÍ DOTACE</v>
          </cell>
        </row>
        <row r="34">
          <cell r="B34" t="str">
            <v>ROZHODNUTÍ O POSKYTNUTÍ DOTACE - ZMĚNA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workbookViewId="0">
      <selection activeCell="A16" sqref="A16:F16"/>
    </sheetView>
  </sheetViews>
  <sheetFormatPr defaultColWidth="9.1796875" defaultRowHeight="14.5"/>
  <cols>
    <col min="1" max="1" width="12.7265625" style="3" customWidth="1"/>
    <col min="2" max="2" width="25.54296875" style="3" customWidth="1"/>
    <col min="3" max="4" width="12.7265625" style="3" customWidth="1"/>
    <col min="5" max="5" width="21.81640625" style="3" customWidth="1"/>
    <col min="6" max="6" width="12.7265625" style="3" customWidth="1"/>
    <col min="7" max="17" width="14.7265625" style="3" customWidth="1"/>
    <col min="18" max="16384" width="9.1796875" style="3"/>
  </cols>
  <sheetData>
    <row r="1" spans="1:18" ht="15" thickBot="1">
      <c r="A1" s="80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66"/>
    </row>
    <row r="2" spans="1:18">
      <c r="A2" s="103" t="s">
        <v>0</v>
      </c>
      <c r="B2" s="104"/>
      <c r="C2" s="104"/>
      <c r="D2" s="104"/>
      <c r="E2" s="104"/>
      <c r="F2" s="105"/>
      <c r="G2" s="56" t="s">
        <v>60</v>
      </c>
      <c r="H2" s="61" t="s">
        <v>61</v>
      </c>
      <c r="I2" s="9"/>
      <c r="J2" s="9"/>
      <c r="K2" s="9"/>
      <c r="L2" s="9"/>
      <c r="M2" s="9"/>
      <c r="N2" s="9"/>
      <c r="O2" s="9"/>
      <c r="P2" s="9"/>
      <c r="Q2" s="9"/>
    </row>
    <row r="3" spans="1:18">
      <c r="A3" s="95" t="s">
        <v>64</v>
      </c>
      <c r="B3" s="96"/>
      <c r="C3" s="96"/>
      <c r="D3" s="96"/>
      <c r="E3" s="96"/>
      <c r="F3" s="97"/>
      <c r="G3" s="10">
        <f>(G4+G7+G8)</f>
        <v>0</v>
      </c>
      <c r="H3" s="62">
        <f>(H4+H7+H8)</f>
        <v>0</v>
      </c>
      <c r="I3" s="9"/>
      <c r="J3" s="9"/>
      <c r="K3" s="9"/>
      <c r="L3" s="9"/>
      <c r="M3" s="9"/>
      <c r="N3" s="9"/>
      <c r="O3" s="9"/>
      <c r="P3" s="9"/>
      <c r="Q3" s="9"/>
    </row>
    <row r="4" spans="1:18">
      <c r="A4" s="114" t="s">
        <v>65</v>
      </c>
      <c r="B4" s="115"/>
      <c r="C4" s="115"/>
      <c r="D4" s="115"/>
      <c r="E4" s="115"/>
      <c r="F4" s="7">
        <v>1</v>
      </c>
      <c r="G4" s="10"/>
      <c r="H4" s="62"/>
      <c r="I4" s="9"/>
      <c r="J4" s="9"/>
      <c r="K4" s="9"/>
      <c r="L4" s="9"/>
      <c r="M4" s="9"/>
      <c r="N4" s="9"/>
      <c r="O4" s="9"/>
      <c r="P4" s="9"/>
      <c r="Q4" s="9"/>
    </row>
    <row r="5" spans="1:18">
      <c r="A5" s="112" t="s">
        <v>2</v>
      </c>
      <c r="B5" s="113"/>
      <c r="C5" s="113"/>
      <c r="D5" s="113"/>
      <c r="E5" s="113"/>
      <c r="F5" s="8">
        <v>0.75</v>
      </c>
      <c r="G5" s="10">
        <f>IF(G4&gt;3000000,"3 000 000,00",G4*0.75)</f>
        <v>0</v>
      </c>
      <c r="H5" s="62">
        <f>IF(H4&gt;3000000,"3 000 000,00",H4*0.75)</f>
        <v>0</v>
      </c>
      <c r="I5" s="9"/>
      <c r="J5" s="9"/>
      <c r="K5" s="9"/>
      <c r="L5" s="9"/>
      <c r="M5" s="9"/>
      <c r="N5" s="9"/>
      <c r="O5" s="9"/>
      <c r="P5" s="9"/>
      <c r="Q5" s="9"/>
    </row>
    <row r="6" spans="1:18">
      <c r="A6" s="98" t="s">
        <v>3</v>
      </c>
      <c r="B6" s="99"/>
      <c r="C6" s="99"/>
      <c r="D6" s="99"/>
      <c r="E6" s="99"/>
      <c r="F6" s="11">
        <v>0.25</v>
      </c>
      <c r="G6" s="10">
        <f>G4-G5</f>
        <v>0</v>
      </c>
      <c r="H6" s="62">
        <f>H4-H5</f>
        <v>0</v>
      </c>
      <c r="I6" s="9"/>
      <c r="J6" s="9"/>
      <c r="K6" s="9"/>
      <c r="L6" s="9"/>
      <c r="M6" s="9"/>
      <c r="N6" s="9"/>
      <c r="O6" s="9"/>
      <c r="P6" s="9"/>
      <c r="Q6" s="9"/>
    </row>
    <row r="7" spans="1:18">
      <c r="A7" s="124" t="s">
        <v>66</v>
      </c>
      <c r="B7" s="125"/>
      <c r="C7" s="125"/>
      <c r="D7" s="125"/>
      <c r="E7" s="125"/>
      <c r="F7" s="126"/>
      <c r="G7" s="12"/>
      <c r="H7" s="63"/>
      <c r="I7" s="9"/>
      <c r="J7" s="9"/>
      <c r="K7" s="9"/>
      <c r="L7" s="9"/>
      <c r="M7" s="9"/>
      <c r="N7" s="9"/>
      <c r="O7" s="9"/>
      <c r="P7" s="9"/>
      <c r="Q7" s="9"/>
    </row>
    <row r="8" spans="1:18" ht="15" thickBot="1">
      <c r="A8" s="106" t="s">
        <v>67</v>
      </c>
      <c r="B8" s="107"/>
      <c r="C8" s="107"/>
      <c r="D8" s="107"/>
      <c r="E8" s="107"/>
      <c r="F8" s="108"/>
      <c r="G8" s="13"/>
      <c r="H8" s="64"/>
      <c r="I8" s="9"/>
      <c r="J8" s="9"/>
      <c r="K8" s="9"/>
      <c r="L8" s="9"/>
      <c r="M8" s="9"/>
      <c r="N8" s="9"/>
      <c r="O8" s="9"/>
      <c r="P8" s="9"/>
      <c r="Q8" s="9"/>
    </row>
    <row r="9" spans="1:18" ht="15" thickBot="1">
      <c r="A9" s="127"/>
      <c r="B9" s="127"/>
      <c r="C9" s="127"/>
      <c r="D9" s="127"/>
      <c r="E9" s="127"/>
      <c r="F9" s="127"/>
      <c r="G9" s="128"/>
      <c r="H9" s="128"/>
      <c r="I9" s="9"/>
      <c r="J9" s="9"/>
      <c r="K9" s="9"/>
      <c r="L9" s="9"/>
      <c r="M9" s="9"/>
      <c r="N9" s="9"/>
      <c r="O9" s="9"/>
      <c r="P9" s="9"/>
      <c r="Q9" s="9"/>
    </row>
    <row r="10" spans="1:18" ht="43.5">
      <c r="A10" s="109" t="s">
        <v>4</v>
      </c>
      <c r="B10" s="110"/>
      <c r="C10" s="110"/>
      <c r="D10" s="110"/>
      <c r="E10" s="110"/>
      <c r="F10" s="111"/>
      <c r="G10" s="37" t="s">
        <v>5</v>
      </c>
      <c r="H10" s="38" t="s">
        <v>6</v>
      </c>
      <c r="I10" s="38" t="s">
        <v>7</v>
      </c>
      <c r="J10" s="38" t="s">
        <v>8</v>
      </c>
      <c r="K10" s="38" t="s">
        <v>24</v>
      </c>
      <c r="L10" s="39" t="s">
        <v>18</v>
      </c>
      <c r="M10" s="40" t="s">
        <v>25</v>
      </c>
      <c r="N10" s="38" t="s">
        <v>62</v>
      </c>
      <c r="O10" s="38" t="s">
        <v>63</v>
      </c>
      <c r="P10" s="41" t="s">
        <v>16</v>
      </c>
      <c r="Q10" s="42" t="s">
        <v>26</v>
      </c>
    </row>
    <row r="11" spans="1:18">
      <c r="A11" s="116" t="s">
        <v>9</v>
      </c>
      <c r="B11" s="117"/>
      <c r="C11" s="117"/>
      <c r="D11" s="117"/>
      <c r="E11" s="117"/>
      <c r="F11" s="118"/>
      <c r="G11" s="2" t="s">
        <v>10</v>
      </c>
      <c r="H11" s="75"/>
      <c r="I11" s="14">
        <v>0</v>
      </c>
      <c r="J11" s="15">
        <f t="shared" ref="J11:O11" si="0">J17+C31</f>
        <v>0</v>
      </c>
      <c r="K11" s="16">
        <f t="shared" si="0"/>
        <v>0</v>
      </c>
      <c r="L11" s="17">
        <f t="shared" si="0"/>
        <v>0</v>
      </c>
      <c r="M11" s="17">
        <f t="shared" si="0"/>
        <v>0</v>
      </c>
      <c r="N11" s="16">
        <f t="shared" si="0"/>
        <v>0</v>
      </c>
      <c r="O11" s="16">
        <f t="shared" si="0"/>
        <v>0</v>
      </c>
      <c r="P11" s="1">
        <f>IF(N11-J11&gt;0,N11-J11,0)</f>
        <v>0</v>
      </c>
      <c r="Q11" s="43">
        <f>IF(O11-K11&gt;0,O11-K11,0)</f>
        <v>0</v>
      </c>
    </row>
    <row r="12" spans="1:18">
      <c r="A12" s="119" t="s">
        <v>11</v>
      </c>
      <c r="B12" s="120"/>
      <c r="C12" s="120"/>
      <c r="D12" s="120"/>
      <c r="E12" s="120"/>
      <c r="F12" s="121"/>
      <c r="G12" s="18"/>
      <c r="H12" s="18"/>
      <c r="I12" s="18"/>
      <c r="J12" s="19"/>
      <c r="K12" s="20"/>
      <c r="L12" s="19"/>
      <c r="M12" s="20"/>
      <c r="N12" s="19"/>
      <c r="O12" s="20"/>
      <c r="P12" s="21">
        <f>P11</f>
        <v>0</v>
      </c>
      <c r="Q12" s="44">
        <f>Q11</f>
        <v>0</v>
      </c>
    </row>
    <row r="13" spans="1:18" ht="16.5">
      <c r="A13" s="116" t="s">
        <v>72</v>
      </c>
      <c r="B13" s="122"/>
      <c r="C13" s="122"/>
      <c r="D13" s="122"/>
      <c r="E13" s="122"/>
      <c r="F13" s="123"/>
      <c r="G13" s="2" t="s">
        <v>50</v>
      </c>
      <c r="H13" s="22">
        <v>5800</v>
      </c>
      <c r="I13" s="15">
        <v>0</v>
      </c>
      <c r="J13" s="15">
        <f>H13*I13</f>
        <v>0</v>
      </c>
      <c r="K13" s="15">
        <f>J13*1.15</f>
        <v>0</v>
      </c>
      <c r="L13" s="17">
        <f t="shared" ref="L13:L16" si="1">IF(J13&gt;N13,N13,J13)</f>
        <v>0</v>
      </c>
      <c r="M13" s="17">
        <f>IF(K13&gt;O13,O13,K13)</f>
        <v>0</v>
      </c>
      <c r="N13" s="15">
        <v>0</v>
      </c>
      <c r="O13" s="15">
        <v>0</v>
      </c>
      <c r="P13" s="1">
        <f>IF(N13-J13&gt;0,N13-J13,0)</f>
        <v>0</v>
      </c>
      <c r="Q13" s="43">
        <f t="shared" ref="Q13:Q16" si="2">IF(O13-K13&gt;0,O13-K13,0)</f>
        <v>0</v>
      </c>
    </row>
    <row r="14" spans="1:18" ht="16.5">
      <c r="A14" s="100" t="s">
        <v>13</v>
      </c>
      <c r="B14" s="101"/>
      <c r="C14" s="101"/>
      <c r="D14" s="101"/>
      <c r="E14" s="101"/>
      <c r="F14" s="102"/>
      <c r="G14" s="2" t="s">
        <v>51</v>
      </c>
      <c r="H14" s="22">
        <v>23200</v>
      </c>
      <c r="I14" s="15">
        <v>0</v>
      </c>
      <c r="J14" s="15">
        <f>H14*I14</f>
        <v>0</v>
      </c>
      <c r="K14" s="15">
        <f>J14*1.15</f>
        <v>0</v>
      </c>
      <c r="L14" s="17">
        <f t="shared" si="1"/>
        <v>0</v>
      </c>
      <c r="M14" s="17">
        <f>IF(K14&gt;O14,O14,K14)</f>
        <v>0</v>
      </c>
      <c r="N14" s="15">
        <v>0</v>
      </c>
      <c r="O14" s="15">
        <v>0</v>
      </c>
      <c r="P14" s="1">
        <f>IF(N14-J14&gt;0,N14-J14,0)</f>
        <v>0</v>
      </c>
      <c r="Q14" s="43">
        <f t="shared" si="2"/>
        <v>0</v>
      </c>
    </row>
    <row r="15" spans="1:18" ht="16.5">
      <c r="A15" s="100" t="s">
        <v>86</v>
      </c>
      <c r="B15" s="101"/>
      <c r="C15" s="101"/>
      <c r="D15" s="101"/>
      <c r="E15" s="101"/>
      <c r="F15" s="102"/>
      <c r="G15" s="2" t="s">
        <v>10</v>
      </c>
      <c r="H15" s="149" t="s">
        <v>88</v>
      </c>
      <c r="I15" s="15">
        <v>0</v>
      </c>
      <c r="J15" s="150" t="s">
        <v>89</v>
      </c>
      <c r="K15" s="150" t="s">
        <v>88</v>
      </c>
      <c r="L15" s="17">
        <f>N15</f>
        <v>0</v>
      </c>
      <c r="M15" s="17">
        <f>O15</f>
        <v>0</v>
      </c>
      <c r="N15" s="15">
        <v>0</v>
      </c>
      <c r="O15" s="15">
        <v>0</v>
      </c>
      <c r="P15" s="151" t="s">
        <v>88</v>
      </c>
      <c r="Q15" s="152" t="s">
        <v>89</v>
      </c>
    </row>
    <row r="16" spans="1:18">
      <c r="A16" s="100" t="s">
        <v>87</v>
      </c>
      <c r="B16" s="101"/>
      <c r="C16" s="101"/>
      <c r="D16" s="101"/>
      <c r="E16" s="101"/>
      <c r="F16" s="102"/>
      <c r="G16" s="2" t="s">
        <v>10</v>
      </c>
      <c r="H16" s="22">
        <v>7000</v>
      </c>
      <c r="I16" s="15">
        <v>0</v>
      </c>
      <c r="J16" s="15">
        <f t="shared" ref="J15:J16" si="3">H16*I16</f>
        <v>0</v>
      </c>
      <c r="K16" s="15">
        <f t="shared" ref="K15:K16" si="4">J16*1.15</f>
        <v>0</v>
      </c>
      <c r="L16" s="17">
        <f t="shared" si="1"/>
        <v>0</v>
      </c>
      <c r="M16" s="17">
        <f t="shared" ref="M15:M16" si="5">IF(K16&gt;O16,O16,K16)</f>
        <v>0</v>
      </c>
      <c r="N16" s="15">
        <v>0</v>
      </c>
      <c r="O16" s="15">
        <v>0</v>
      </c>
      <c r="P16" s="1">
        <f t="shared" ref="P15:P16" si="6">IF(N16-J16&gt;0,N16-J16,0)</f>
        <v>0</v>
      </c>
      <c r="Q16" s="43">
        <f t="shared" si="2"/>
        <v>0</v>
      </c>
    </row>
    <row r="17" spans="1:17" ht="15" thickBot="1">
      <c r="A17" s="58" t="s">
        <v>11</v>
      </c>
      <c r="B17" s="59"/>
      <c r="C17" s="59"/>
      <c r="D17" s="59"/>
      <c r="E17" s="59"/>
      <c r="F17" s="60"/>
      <c r="G17" s="45"/>
      <c r="H17" s="46"/>
      <c r="I17" s="47"/>
      <c r="J17" s="48">
        <f>SUM(J14:J16)</f>
        <v>0</v>
      </c>
      <c r="K17" s="48">
        <f>SUM(K14:K16)</f>
        <v>0</v>
      </c>
      <c r="L17" s="48">
        <f>SUM(L13:L16)</f>
        <v>0</v>
      </c>
      <c r="M17" s="48">
        <f>SUM(M13:M16)</f>
        <v>0</v>
      </c>
      <c r="N17" s="48">
        <f>SUM(N13:N16)</f>
        <v>0</v>
      </c>
      <c r="O17" s="48">
        <f>SUM(O13:O16)</f>
        <v>0</v>
      </c>
      <c r="P17" s="48">
        <f>SUM(P13:P16)</f>
        <v>0</v>
      </c>
      <c r="Q17" s="49">
        <f>SUM(Q13:Q16)</f>
        <v>0</v>
      </c>
    </row>
    <row r="18" spans="1:17">
      <c r="A18" s="23"/>
      <c r="B18" s="23"/>
      <c r="C18" s="23"/>
      <c r="D18" s="23"/>
      <c r="E18" s="23"/>
      <c r="F18" s="23"/>
      <c r="G18" s="9"/>
      <c r="H18" s="24"/>
      <c r="I18" s="25"/>
      <c r="J18" s="25"/>
      <c r="K18" s="25"/>
      <c r="L18" s="25"/>
      <c r="M18" s="25"/>
      <c r="N18" s="25"/>
      <c r="O18" s="25"/>
      <c r="P18" s="25"/>
      <c r="Q18" s="9"/>
    </row>
    <row r="19" spans="1:17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>
      <c r="A20" s="27"/>
      <c r="B20" s="27"/>
      <c r="C20" s="28"/>
      <c r="D20" s="29"/>
      <c r="E20" s="29"/>
      <c r="F20" s="29"/>
      <c r="G20" s="30"/>
      <c r="H20" s="30"/>
      <c r="I20" s="31"/>
      <c r="J20" s="9"/>
      <c r="K20" s="9"/>
      <c r="L20" s="9"/>
      <c r="M20" s="25"/>
      <c r="N20" s="9"/>
      <c r="O20" s="9"/>
      <c r="P20" s="9"/>
      <c r="Q20" s="9"/>
    </row>
    <row r="21" spans="1:17" ht="15" thickBot="1">
      <c r="A21" s="85"/>
      <c r="B21" s="85"/>
      <c r="C21" s="85"/>
      <c r="D21" s="85"/>
      <c r="E21" s="85"/>
      <c r="F21" s="85"/>
      <c r="G21" s="85"/>
      <c r="H21" s="32"/>
      <c r="I21" s="9"/>
      <c r="J21" s="9"/>
      <c r="K21" s="9"/>
      <c r="L21" s="9"/>
      <c r="M21" s="9"/>
      <c r="N21" s="9"/>
      <c r="O21" s="9"/>
      <c r="P21" s="9"/>
      <c r="Q21" s="9"/>
    </row>
    <row r="22" spans="1:17" ht="43.5">
      <c r="A22" s="109" t="s">
        <v>14</v>
      </c>
      <c r="B22" s="111"/>
      <c r="C22" s="38" t="s">
        <v>6</v>
      </c>
      <c r="D22" s="38" t="s">
        <v>17</v>
      </c>
      <c r="E22" s="38" t="s">
        <v>18</v>
      </c>
      <c r="F22" s="38" t="s">
        <v>15</v>
      </c>
      <c r="G22" s="38" t="s">
        <v>62</v>
      </c>
      <c r="H22" s="38" t="s">
        <v>63</v>
      </c>
      <c r="I22" s="50" t="s">
        <v>19</v>
      </c>
      <c r="J22" s="57" t="s">
        <v>20</v>
      </c>
      <c r="K22" s="9"/>
      <c r="L22" s="9"/>
      <c r="M22" s="9"/>
      <c r="N22" s="9"/>
      <c r="O22" s="9"/>
      <c r="P22" s="9"/>
      <c r="Q22" s="9"/>
    </row>
    <row r="23" spans="1:17" ht="22.5" customHeight="1">
      <c r="A23" s="132" t="s">
        <v>21</v>
      </c>
      <c r="B23" s="34" t="s">
        <v>27</v>
      </c>
      <c r="C23" s="135">
        <f>G3*0.1</f>
        <v>0</v>
      </c>
      <c r="D23" s="138">
        <f>H3*0.1</f>
        <v>0</v>
      </c>
      <c r="E23" s="129">
        <f>IF(SUM(C23:C30)&gt;SUM(G23:G30),SUM(G23:G30),SUM(C23:C30))</f>
        <v>0</v>
      </c>
      <c r="F23" s="129">
        <f>IF(SUM(D23:D30)&gt;SUM(H23:H30),SUM(H23:H30),SUM(D23:D30))</f>
        <v>0</v>
      </c>
      <c r="G23" s="33">
        <v>0</v>
      </c>
      <c r="H23" s="26">
        <v>0</v>
      </c>
      <c r="I23" s="92">
        <f>IF(SUM(G23:G30)-C23&gt;0,SUM(G23:G30)-C23,0)</f>
        <v>0</v>
      </c>
      <c r="J23" s="89">
        <f>IF(SUM(H23:H30)-D23&gt;0,SUM(H23:H30)-D23,0)</f>
        <v>0</v>
      </c>
      <c r="K23" s="9"/>
      <c r="L23" s="9"/>
      <c r="M23" s="9"/>
      <c r="N23" s="9"/>
      <c r="O23" s="9"/>
      <c r="P23" s="9"/>
      <c r="Q23" s="9"/>
    </row>
    <row r="24" spans="1:17" ht="23.25" customHeight="1">
      <c r="A24" s="133"/>
      <c r="B24" s="34" t="s">
        <v>28</v>
      </c>
      <c r="C24" s="136"/>
      <c r="D24" s="139"/>
      <c r="E24" s="130"/>
      <c r="F24" s="130"/>
      <c r="G24" s="33">
        <v>0</v>
      </c>
      <c r="H24" s="26">
        <v>0</v>
      </c>
      <c r="I24" s="93"/>
      <c r="J24" s="90"/>
      <c r="K24" s="9"/>
      <c r="L24" s="9"/>
      <c r="M24" s="9"/>
      <c r="N24" s="9"/>
      <c r="O24" s="9"/>
      <c r="P24" s="9"/>
      <c r="Q24" s="9"/>
    </row>
    <row r="25" spans="1:17" ht="18" customHeight="1">
      <c r="A25" s="133"/>
      <c r="B25" s="34" t="s">
        <v>29</v>
      </c>
      <c r="C25" s="136"/>
      <c r="D25" s="139"/>
      <c r="E25" s="130"/>
      <c r="F25" s="130"/>
      <c r="G25" s="33">
        <v>0</v>
      </c>
      <c r="H25" s="26">
        <v>0</v>
      </c>
      <c r="I25" s="93"/>
      <c r="J25" s="90"/>
      <c r="K25" s="35"/>
      <c r="L25" s="9"/>
      <c r="M25" s="9"/>
      <c r="N25" s="9"/>
      <c r="O25" s="9"/>
      <c r="P25" s="9"/>
      <c r="Q25" s="9"/>
    </row>
    <row r="26" spans="1:17">
      <c r="A26" s="133"/>
      <c r="B26" s="34" t="s">
        <v>22</v>
      </c>
      <c r="C26" s="136"/>
      <c r="D26" s="139"/>
      <c r="E26" s="130"/>
      <c r="F26" s="130"/>
      <c r="G26" s="33">
        <v>0</v>
      </c>
      <c r="H26" s="26">
        <v>0</v>
      </c>
      <c r="I26" s="93"/>
      <c r="J26" s="90"/>
      <c r="K26" s="9"/>
      <c r="L26" s="9"/>
      <c r="M26" s="9"/>
      <c r="N26" s="9"/>
      <c r="O26" s="9"/>
      <c r="P26" s="9"/>
      <c r="Q26" s="9"/>
    </row>
    <row r="27" spans="1:17" ht="24.75" customHeight="1">
      <c r="A27" s="133"/>
      <c r="B27" s="34" t="s">
        <v>75</v>
      </c>
      <c r="C27" s="136"/>
      <c r="D27" s="139"/>
      <c r="E27" s="130"/>
      <c r="F27" s="130"/>
      <c r="G27" s="33">
        <v>0</v>
      </c>
      <c r="H27" s="26">
        <v>0</v>
      </c>
      <c r="I27" s="93"/>
      <c r="J27" s="90"/>
      <c r="K27" s="9"/>
      <c r="L27" s="9"/>
      <c r="M27" s="9"/>
      <c r="N27" s="9"/>
      <c r="O27" s="9"/>
      <c r="P27" s="9"/>
      <c r="Q27" s="9"/>
    </row>
    <row r="28" spans="1:17">
      <c r="A28" s="133"/>
      <c r="B28" s="34" t="s">
        <v>30</v>
      </c>
      <c r="C28" s="136"/>
      <c r="D28" s="139"/>
      <c r="E28" s="130"/>
      <c r="F28" s="130"/>
      <c r="G28" s="33">
        <v>0</v>
      </c>
      <c r="H28" s="26">
        <v>0</v>
      </c>
      <c r="I28" s="93"/>
      <c r="J28" s="90"/>
      <c r="K28" s="9"/>
      <c r="L28" s="9"/>
      <c r="M28" s="9"/>
      <c r="N28" s="9"/>
      <c r="O28" s="9"/>
      <c r="P28" s="9"/>
      <c r="Q28" s="71"/>
    </row>
    <row r="29" spans="1:17" ht="29">
      <c r="A29" s="133"/>
      <c r="B29" s="36" t="s">
        <v>49</v>
      </c>
      <c r="C29" s="136"/>
      <c r="D29" s="139"/>
      <c r="E29" s="130"/>
      <c r="F29" s="130"/>
      <c r="G29" s="33">
        <v>0</v>
      </c>
      <c r="H29" s="26">
        <v>0</v>
      </c>
      <c r="I29" s="93"/>
      <c r="J29" s="90"/>
      <c r="K29" s="9"/>
      <c r="L29" s="9"/>
      <c r="M29" s="9"/>
      <c r="N29" s="9"/>
      <c r="O29" s="9"/>
      <c r="P29" s="9"/>
      <c r="Q29" s="72"/>
    </row>
    <row r="30" spans="1:17" ht="20.25" customHeight="1">
      <c r="A30" s="134"/>
      <c r="B30" s="34" t="s">
        <v>23</v>
      </c>
      <c r="C30" s="137"/>
      <c r="D30" s="140"/>
      <c r="E30" s="131"/>
      <c r="F30" s="131"/>
      <c r="G30" s="33">
        <v>0</v>
      </c>
      <c r="H30" s="26">
        <v>0</v>
      </c>
      <c r="I30" s="94"/>
      <c r="J30" s="91"/>
      <c r="K30" s="9"/>
      <c r="L30" s="9"/>
      <c r="M30" s="9"/>
      <c r="N30" s="9"/>
      <c r="O30" s="9"/>
      <c r="P30" s="9"/>
      <c r="Q30" s="72"/>
    </row>
    <row r="31" spans="1:17" ht="15" thickBot="1">
      <c r="A31" s="82" t="s">
        <v>11</v>
      </c>
      <c r="B31" s="83"/>
      <c r="C31" s="51">
        <f t="shared" ref="C31:H31" si="7">SUM(C23:C30)</f>
        <v>0</v>
      </c>
      <c r="D31" s="52">
        <f t="shared" si="7"/>
        <v>0</v>
      </c>
      <c r="E31" s="52">
        <f t="shared" si="7"/>
        <v>0</v>
      </c>
      <c r="F31" s="52">
        <f t="shared" si="7"/>
        <v>0</v>
      </c>
      <c r="G31" s="52">
        <f t="shared" si="7"/>
        <v>0</v>
      </c>
      <c r="H31" s="51">
        <f t="shared" si="7"/>
        <v>0</v>
      </c>
      <c r="I31" s="53">
        <f>I23</f>
        <v>0</v>
      </c>
      <c r="J31" s="54">
        <v>0</v>
      </c>
      <c r="K31" s="9"/>
      <c r="L31" s="9"/>
      <c r="M31" s="9"/>
      <c r="N31" s="9"/>
      <c r="O31" s="9"/>
      <c r="P31" s="9"/>
      <c r="Q31" s="72"/>
    </row>
    <row r="32" spans="1:17">
      <c r="A32" s="84"/>
      <c r="B32" s="85"/>
      <c r="C32" s="85"/>
      <c r="D32" s="85"/>
      <c r="E32" s="85"/>
      <c r="F32" s="85"/>
      <c r="G32" s="86"/>
      <c r="H32" s="9"/>
      <c r="I32" s="9"/>
      <c r="J32" s="9"/>
      <c r="K32" s="9"/>
      <c r="L32" s="9"/>
      <c r="M32" s="9"/>
      <c r="N32" s="9"/>
      <c r="O32" s="9"/>
      <c r="P32" s="9"/>
      <c r="Q32" s="72"/>
    </row>
    <row r="33" spans="1:17">
      <c r="A33" s="87"/>
      <c r="B33" s="87"/>
      <c r="C33" s="87"/>
      <c r="D33" s="87"/>
      <c r="E33" s="87"/>
      <c r="F33" s="87"/>
      <c r="G33" s="87"/>
      <c r="H33" s="87"/>
      <c r="I33" s="87"/>
      <c r="J33" s="9"/>
      <c r="K33" s="9"/>
      <c r="L33" s="9"/>
      <c r="M33" s="9"/>
      <c r="N33" s="9"/>
      <c r="O33" s="9"/>
      <c r="P33" s="9"/>
      <c r="Q33" s="72"/>
    </row>
    <row r="34" spans="1:17" ht="18.5">
      <c r="A34" s="88" t="s">
        <v>83</v>
      </c>
      <c r="B34" s="88"/>
      <c r="C34" s="88"/>
      <c r="D34" s="88"/>
      <c r="E34" s="88"/>
      <c r="F34" s="88"/>
      <c r="G34" s="88"/>
      <c r="H34" s="88"/>
      <c r="I34" s="9"/>
      <c r="J34" s="9"/>
      <c r="K34" s="9"/>
      <c r="L34" s="9"/>
      <c r="M34" s="9"/>
      <c r="N34" s="9"/>
      <c r="O34" s="9"/>
      <c r="P34" s="9"/>
      <c r="Q34" s="72"/>
    </row>
    <row r="35" spans="1:17" ht="18.5">
      <c r="A35" s="55" t="s">
        <v>68</v>
      </c>
      <c r="Q35" s="70"/>
    </row>
    <row r="36" spans="1:17">
      <c r="Q36" s="70"/>
    </row>
    <row r="37" spans="1:17">
      <c r="Q37" s="70"/>
    </row>
  </sheetData>
  <mergeCells count="29">
    <mergeCell ref="F23:F30"/>
    <mergeCell ref="A22:B22"/>
    <mergeCell ref="A23:A30"/>
    <mergeCell ref="C23:C30"/>
    <mergeCell ref="D23:D30"/>
    <mergeCell ref="E23:E30"/>
    <mergeCell ref="A5:E5"/>
    <mergeCell ref="A4:E4"/>
    <mergeCell ref="A15:F15"/>
    <mergeCell ref="A21:G21"/>
    <mergeCell ref="A11:F11"/>
    <mergeCell ref="A12:F12"/>
    <mergeCell ref="A13:F13"/>
    <mergeCell ref="A14:F14"/>
    <mergeCell ref="A7:F7"/>
    <mergeCell ref="A9:H9"/>
    <mergeCell ref="A1:Q1"/>
    <mergeCell ref="A31:B31"/>
    <mergeCell ref="A32:G32"/>
    <mergeCell ref="A33:I33"/>
    <mergeCell ref="A34:H34"/>
    <mergeCell ref="J23:J30"/>
    <mergeCell ref="I23:I30"/>
    <mergeCell ref="A3:F3"/>
    <mergeCell ref="A6:E6"/>
    <mergeCell ref="A2:F2"/>
    <mergeCell ref="A8:F8"/>
    <mergeCell ref="A16:F16"/>
    <mergeCell ref="A10:F10"/>
  </mergeCells>
  <phoneticPr fontId="14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5"/>
  <sheetViews>
    <sheetView topLeftCell="A10" workbookViewId="0">
      <selection activeCell="B25" sqref="B25"/>
    </sheetView>
  </sheetViews>
  <sheetFormatPr defaultRowHeight="14.5"/>
  <cols>
    <col min="2" max="2" width="54.81640625" customWidth="1"/>
  </cols>
  <sheetData>
    <row r="2" spans="1:16" ht="31.5" customHeight="1">
      <c r="A2" s="65" t="s">
        <v>32</v>
      </c>
      <c r="B2" s="5" t="s">
        <v>1</v>
      </c>
      <c r="C2" s="142" t="s">
        <v>56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46.5" customHeight="1">
      <c r="A3" s="76" t="s">
        <v>33</v>
      </c>
      <c r="B3" s="4" t="s">
        <v>37</v>
      </c>
      <c r="C3" s="148" t="s">
        <v>84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6">
      <c r="A4" s="76" t="s">
        <v>34</v>
      </c>
      <c r="B4" s="4" t="s">
        <v>38</v>
      </c>
      <c r="C4" s="142" t="s">
        <v>82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76" t="s">
        <v>35</v>
      </c>
      <c r="B5" s="5" t="s">
        <v>39</v>
      </c>
      <c r="C5" s="142" t="s">
        <v>57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</row>
    <row r="6" spans="1:16">
      <c r="A6" s="76" t="s">
        <v>36</v>
      </c>
      <c r="B6" s="4" t="s">
        <v>54</v>
      </c>
      <c r="C6" s="142" t="s">
        <v>52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48" customHeight="1">
      <c r="A7" s="76" t="s">
        <v>53</v>
      </c>
      <c r="B7" s="4" t="s">
        <v>55</v>
      </c>
      <c r="C7" s="148" t="s">
        <v>69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8" spans="1:16" ht="50.25" customHeight="1">
      <c r="A8" s="77" t="s">
        <v>73</v>
      </c>
      <c r="B8" s="78" t="s">
        <v>9</v>
      </c>
      <c r="C8" s="147" t="s">
        <v>85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pans="1:16" ht="44.25" customHeight="1">
      <c r="A9" s="79" t="s">
        <v>40</v>
      </c>
      <c r="B9" s="6" t="s">
        <v>12</v>
      </c>
      <c r="C9" s="143" t="s">
        <v>58</v>
      </c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</row>
    <row r="10" spans="1:16">
      <c r="A10" s="79" t="s">
        <v>41</v>
      </c>
      <c r="B10" s="6" t="s">
        <v>13</v>
      </c>
      <c r="C10" s="144" t="s">
        <v>59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</row>
    <row r="11" spans="1:16" ht="35.25" customHeight="1">
      <c r="A11" s="79" t="s">
        <v>42</v>
      </c>
      <c r="B11" s="6" t="s">
        <v>86</v>
      </c>
      <c r="C11" s="143" t="s">
        <v>90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6" ht="28.5" customHeight="1">
      <c r="A12" s="79" t="s">
        <v>43</v>
      </c>
      <c r="B12" s="6" t="s">
        <v>87</v>
      </c>
      <c r="C12" s="145" t="s">
        <v>91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t="27" customHeight="1">
      <c r="A13" s="79" t="s">
        <v>44</v>
      </c>
      <c r="B13" s="6" t="s">
        <v>71</v>
      </c>
      <c r="C13" s="145" t="s">
        <v>81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</row>
    <row r="14" spans="1:16">
      <c r="A14" s="73" t="s">
        <v>76</v>
      </c>
      <c r="B14" s="74" t="s">
        <v>27</v>
      </c>
      <c r="C14" s="141" t="s">
        <v>70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</row>
    <row r="15" spans="1:16">
      <c r="A15" s="73" t="s">
        <v>79</v>
      </c>
      <c r="B15" s="74" t="s">
        <v>28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</row>
    <row r="16" spans="1:16">
      <c r="A16" s="73" t="s">
        <v>78</v>
      </c>
      <c r="B16" s="74" t="s">
        <v>29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</row>
    <row r="17" spans="1:16">
      <c r="A17" s="73" t="s">
        <v>77</v>
      </c>
      <c r="B17" s="74" t="s">
        <v>22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>
      <c r="A18" s="73" t="s">
        <v>45</v>
      </c>
      <c r="B18" s="74" t="s">
        <v>74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</row>
    <row r="19" spans="1:16">
      <c r="A19" s="73" t="s">
        <v>46</v>
      </c>
      <c r="B19" s="74" t="s">
        <v>30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</row>
    <row r="20" spans="1:16">
      <c r="A20" s="73" t="s">
        <v>47</v>
      </c>
      <c r="B20" s="74" t="s">
        <v>31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</row>
    <row r="21" spans="1:16">
      <c r="A21" s="73" t="s">
        <v>48</v>
      </c>
      <c r="B21" s="74" t="s">
        <v>23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</row>
    <row r="23" spans="1:16">
      <c r="C23" s="68"/>
      <c r="D23" s="68"/>
      <c r="E23" s="68"/>
    </row>
    <row r="24" spans="1:16" ht="15" customHeight="1">
      <c r="A24" s="67"/>
      <c r="B24" s="67"/>
      <c r="C24" s="69"/>
      <c r="D24" s="70"/>
      <c r="E24" s="68"/>
    </row>
    <row r="25" spans="1:16">
      <c r="C25" s="68"/>
      <c r="D25" s="68"/>
      <c r="E25" s="68"/>
    </row>
  </sheetData>
  <mergeCells count="13">
    <mergeCell ref="C14:P21"/>
    <mergeCell ref="C2:P2"/>
    <mergeCell ref="C4:P4"/>
    <mergeCell ref="C5:P5"/>
    <mergeCell ref="C9:P9"/>
    <mergeCell ref="C10:P10"/>
    <mergeCell ref="C11:P11"/>
    <mergeCell ref="C12:P12"/>
    <mergeCell ref="C13:P13"/>
    <mergeCell ref="C8:P8"/>
    <mergeCell ref="C7:P7"/>
    <mergeCell ref="C3:P3"/>
    <mergeCell ref="C6:P6"/>
  </mergeCells>
  <phoneticPr fontId="1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Indikativní rozpočet</vt:lpstr>
      <vt:lpstr>Vysvětlivky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Jeřábek Ladislav Ing. (MPSV)</dc:creator>
  <cp:lastModifiedBy>Žďárský Zdeněk Ing. (MPSV)</cp:lastModifiedBy>
  <dcterms:created xsi:type="dcterms:W3CDTF">2020-06-30T08:53:40Z</dcterms:created>
  <dcterms:modified xsi:type="dcterms:W3CDTF">2021-03-08T10:48:58Z</dcterms:modified>
</cp:coreProperties>
</file>